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Exampl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<sst xmlns="http://schemas.openxmlformats.org/spreadsheetml/2006/main" count="27" uniqueCount="27">
  <si>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</si>
  <si>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</si>
  <si>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</si>
  <si>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</si>
  <si>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</si>
  <si>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</si>
  <si>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</si>
  <si>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</si>
  <si>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</si>
  <si>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</si>
  <si>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</si>
  <si>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</si>
  <si>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</si>
  <si>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</si>
  <si>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Copyright.  Anthony's VBA Page.  </t>
  </si>
  <si>
    <t>Spot</t>
  </si>
  <si>
    <r>
      <t>Exec</t>
    </r>
    <r>
      <rPr>
        <vertAlign val="subscript"/>
        <sz val="9"/>
        <rFont val="Arial"/>
        <family val="2"/>
      </rPr>
      <t>1</t>
    </r>
  </si>
  <si>
    <r>
      <t>Exec</t>
    </r>
    <r>
      <rPr>
        <vertAlign val="subscript"/>
        <sz val="9"/>
        <rFont val="Arial"/>
        <family val="2"/>
      </rPr>
      <t>2</t>
    </r>
  </si>
  <si>
    <r>
      <t>Buy Put @ E</t>
    </r>
    <r>
      <rPr>
        <b/>
        <vertAlign val="subscript"/>
        <sz val="10"/>
        <color indexed="20"/>
        <rFont val="Arial"/>
        <family val="2"/>
      </rPr>
      <t>1</t>
    </r>
  </si>
  <si>
    <r>
      <t>Write Put @ E</t>
    </r>
    <r>
      <rPr>
        <b/>
        <vertAlign val="subscript"/>
        <sz val="10"/>
        <color indexed="20"/>
        <rFont val="Arial"/>
        <family val="2"/>
      </rPr>
      <t>2</t>
    </r>
  </si>
  <si>
    <r>
      <t>Profit = Max(0, E</t>
    </r>
    <r>
      <rPr>
        <b/>
        <vertAlign val="subscript"/>
        <sz val="10"/>
        <color indexed="52"/>
        <rFont val="Arial"/>
        <family val="2"/>
      </rPr>
      <t>1</t>
    </r>
    <r>
      <rPr>
        <b/>
        <sz val="10"/>
        <color indexed="52"/>
        <rFont val="Arial"/>
        <family val="2"/>
      </rPr>
      <t xml:space="preserve"> - S) - P</t>
    </r>
    <r>
      <rPr>
        <b/>
        <vertAlign val="subscript"/>
        <sz val="10"/>
        <color indexed="52"/>
        <rFont val="Arial"/>
        <family val="2"/>
      </rPr>
      <t>1</t>
    </r>
    <r>
      <rPr>
        <b/>
        <sz val="10"/>
        <color indexed="52"/>
        <rFont val="Arial"/>
        <family val="2"/>
      </rPr>
      <t xml:space="preserve"> - Max(0, E</t>
    </r>
    <r>
      <rPr>
        <b/>
        <vertAlign val="subscript"/>
        <sz val="10"/>
        <color indexed="52"/>
        <rFont val="Arial"/>
        <family val="2"/>
      </rPr>
      <t>2</t>
    </r>
    <r>
      <rPr>
        <b/>
        <sz val="10"/>
        <color indexed="52"/>
        <rFont val="Arial"/>
        <family val="2"/>
      </rPr>
      <t xml:space="preserve"> - S) + P</t>
    </r>
    <r>
      <rPr>
        <b/>
        <vertAlign val="subscript"/>
        <sz val="10"/>
        <color indexed="52"/>
        <rFont val="Arial"/>
        <family val="2"/>
      </rPr>
      <t>2</t>
    </r>
  </si>
  <si>
    <r>
      <t>S = spot price, E</t>
    </r>
    <r>
      <rPr>
        <vertAlign val="subscript"/>
        <sz val="9"/>
        <rFont val="Arial"/>
        <family val="2"/>
      </rPr>
      <t>n</t>
    </r>
    <r>
      <rPr>
        <sz val="9"/>
        <rFont val="Arial"/>
        <family val="0"/>
      </rPr>
      <t xml:space="preserve"> = excerise at price n, P</t>
    </r>
    <r>
      <rPr>
        <vertAlign val="subscript"/>
        <sz val="9"/>
        <rFont val="Arial"/>
        <family val="2"/>
      </rPr>
      <t>n</t>
    </r>
    <r>
      <rPr>
        <sz val="9"/>
        <rFont val="Arial"/>
        <family val="0"/>
      </rPr>
      <t xml:space="preserve"> = put price (premium) </t>
    </r>
    <r>
      <rPr>
        <vertAlign val="subscript"/>
        <sz val="9"/>
        <rFont val="Arial"/>
        <family val="2"/>
      </rPr>
      <t>n</t>
    </r>
  </si>
  <si>
    <r>
      <t>Put</t>
    </r>
    <r>
      <rPr>
        <vertAlign val="subscript"/>
        <sz val="9"/>
        <rFont val="Arial"/>
        <family val="2"/>
      </rPr>
      <t>1</t>
    </r>
  </si>
  <si>
    <r>
      <t>Put</t>
    </r>
    <r>
      <rPr>
        <vertAlign val="subscript"/>
        <sz val="9"/>
        <rFont val="Arial"/>
        <family val="2"/>
      </rPr>
      <t>2</t>
    </r>
  </si>
  <si>
    <t>Change the spot, stock, put and exec values and see how the profit changes.</t>
  </si>
  <si>
    <t>Bull Put Spreads</t>
  </si>
  <si>
    <r>
      <t>(E</t>
    </r>
    <r>
      <rPr>
        <b/>
        <vertAlign val="sub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&lt; E</t>
    </r>
    <r>
      <rPr>
        <b/>
        <vertAlign val="subscript"/>
        <sz val="10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</si>
</sst>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_(* #,##0.0_);_(* \(#,##0.0\);_(* &quot;-&quot;?_);_(@_)"/>
    <numFmt numFmtId="172" formatCode="#,##0.0"/>
    <numFmt numFmtId="173" formatCode="&quot;$&quot;#,##0.0"/>
    <numFmt numFmtId="174" formatCode="&quot;$&quot;#,##0.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color indexed="55"/>
      <name val="Arial"/>
      <family val="0"/>
    </font>
    <font>
      <sz val="10"/>
      <color indexed="55"/>
      <name val="Arial"/>
      <family val="0"/>
    </font>
    <font>
      <sz val="10"/>
      <color indexed="62"/>
      <name val="Arial"/>
      <family val="0"/>
    </font>
    <font>
      <sz val="10"/>
      <color indexed="61"/>
      <name val="Arial"/>
      <family val="0"/>
    </font>
    <font>
      <b/>
      <sz val="10"/>
      <color indexed="20"/>
      <name val="Arial"/>
      <family val="2"/>
    </font>
    <font>
      <b/>
      <sz val="10"/>
      <color indexed="52"/>
      <name val="Arial"/>
      <family val="2"/>
    </font>
    <font>
      <sz val="9"/>
      <name val="Arial"/>
      <family val="0"/>
    </font>
    <font>
      <b/>
      <sz val="9"/>
      <color indexed="12"/>
      <name val="Arial"/>
      <family val="0"/>
    </font>
    <font>
      <b/>
      <sz val="9"/>
      <name val="Arial"/>
      <family val="2"/>
    </font>
    <font>
      <sz val="9"/>
      <color indexed="12"/>
      <name val="Arial"/>
      <family val="0"/>
    </font>
    <font>
      <b/>
      <sz val="9"/>
      <color indexed="48"/>
      <name val="Arial"/>
      <family val="2"/>
    </font>
    <font>
      <sz val="9"/>
      <color indexed="20"/>
      <name val="Arial"/>
      <family val="0"/>
    </font>
    <font>
      <vertAlign val="subscript"/>
      <sz val="9"/>
      <name val="Arial"/>
      <family val="2"/>
    </font>
    <font>
      <b/>
      <vertAlign val="subscript"/>
      <sz val="10"/>
      <color indexed="52"/>
      <name val="Arial"/>
      <family val="2"/>
    </font>
    <font>
      <b/>
      <vertAlign val="subscript"/>
      <sz val="10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>
      <alignment/>
    </xf>
    <xf numFmtId="168" fontId="0" fillId="0" borderId="0" xfId="0" applyNumberFormat="1" applyAlignment="1">
      <alignment vertical="center"/>
    </xf>
    <xf numFmtId="168" fontId="0" fillId="0" borderId="0" xfId="0" applyNumberFormat="1" applyAlignment="1">
      <alignment/>
    </xf>
    <xf numFmtId="170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 vertical="center"/>
    </xf>
    <xf numFmtId="2" fontId="12" fillId="3" borderId="1" xfId="0" applyNumberFormat="1" applyFont="1" applyFill="1" applyBorder="1" applyAlignment="1">
      <alignment horizontal="right"/>
    </xf>
    <xf numFmtId="2" fontId="12" fillId="3" borderId="2" xfId="0" applyNumberFormat="1" applyFont="1" applyFill="1" applyBorder="1" applyAlignment="1">
      <alignment horizontal="right"/>
    </xf>
    <xf numFmtId="2" fontId="12" fillId="3" borderId="3" xfId="0" applyNumberFormat="1" applyFont="1" applyFill="1" applyBorder="1" applyAlignment="1">
      <alignment horizontal="right"/>
    </xf>
    <xf numFmtId="2" fontId="14" fillId="3" borderId="2" xfId="0" applyNumberFormat="1" applyFont="1" applyFill="1" applyBorder="1" applyAlignment="1">
      <alignment horizontal="right"/>
    </xf>
    <xf numFmtId="168" fontId="5" fillId="0" borderId="0" xfId="0" applyNumberFormat="1" applyFont="1" applyAlignment="1">
      <alignment/>
    </xf>
    <xf numFmtId="17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74" fontId="12" fillId="0" borderId="0" xfId="17" applyNumberFormat="1" applyFont="1" applyAlignment="1">
      <alignment horizontal="right"/>
    </xf>
    <xf numFmtId="2" fontId="12" fillId="4" borderId="4" xfId="0" applyNumberFormat="1" applyFont="1" applyFill="1" applyBorder="1" applyAlignment="1">
      <alignment horizontal="right" vertical="center"/>
    </xf>
    <xf numFmtId="2" fontId="12" fillId="4" borderId="5" xfId="0" applyNumberFormat="1" applyFont="1" applyFill="1" applyBorder="1" applyAlignment="1">
      <alignment horizontal="right" vertical="center"/>
    </xf>
    <xf numFmtId="2" fontId="14" fillId="4" borderId="5" xfId="0" applyNumberFormat="1" applyFont="1" applyFill="1" applyBorder="1" applyAlignment="1">
      <alignment horizontal="right" vertical="center"/>
    </xf>
    <xf numFmtId="2" fontId="12" fillId="4" borderId="6" xfId="0" applyNumberFormat="1" applyFont="1" applyFill="1" applyBorder="1" applyAlignment="1">
      <alignment horizontal="right" vertical="center"/>
    </xf>
    <xf numFmtId="2" fontId="12" fillId="0" borderId="7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 horizontal="right" vertical="center"/>
    </xf>
    <xf numFmtId="2" fontId="12" fillId="0" borderId="8" xfId="0" applyNumberFormat="1" applyFont="1" applyFill="1" applyBorder="1" applyAlignment="1">
      <alignment horizontal="right" vertical="center"/>
    </xf>
    <xf numFmtId="2" fontId="12" fillId="0" borderId="7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 vertical="center"/>
    </xf>
    <xf numFmtId="2" fontId="12" fillId="0" borderId="8" xfId="0" applyNumberFormat="1" applyFont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0" xfId="19" applyAlignment="1">
      <alignment vertical="center"/>
    </xf>
    <xf numFmtId="0" fontId="10" fillId="4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Example!$E$21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Example!$G$14:$O$14</c:f>
              <c:numCache/>
            </c:numRef>
          </c:cat>
          <c:val>
            <c:numRef>
              <c:f>Example!$G$21:$O$21</c:f>
              <c:numCache/>
            </c:numRef>
          </c:val>
          <c:smooth val="0"/>
        </c:ser>
        <c:marker val="1"/>
        <c:axId val="18220015"/>
        <c:axId val="29762408"/>
      </c:lineChart>
      <c:cat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62408"/>
        <c:crosses val="autoZero"/>
        <c:auto val="1"/>
        <c:lblOffset val="100"/>
        <c:noMultiLvlLbl val="0"/>
      </c:catAx>
      <c:valAx>
        <c:axId val="29762408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18220015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nthony-vba.kefra.com/" TargetMode="External" /><Relationship Id="rId3" Type="http://schemas.openxmlformats.org/officeDocument/2006/relationships/hyperlink" Target="http://anthony-vba.kefra.com/" TargetMode="External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104775</xdr:rowOff>
    </xdr:from>
    <xdr:to>
      <xdr:col>6</xdr:col>
      <xdr:colOff>285750</xdr:colOff>
      <xdr:row>6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47650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26</xdr:row>
      <xdr:rowOff>57150</xdr:rowOff>
    </xdr:from>
    <xdr:to>
      <xdr:col>14</xdr:col>
      <xdr:colOff>561975</xdr:colOff>
      <xdr:row>42</xdr:row>
      <xdr:rowOff>38100</xdr:rowOff>
    </xdr:to>
    <xdr:graphicFrame>
      <xdr:nvGraphicFramePr>
        <xdr:cNvPr id="2" name="Chart 12"/>
        <xdr:cNvGraphicFramePr/>
      </xdr:nvGraphicFramePr>
      <xdr:xfrm>
        <a:off x="1409700" y="4381500"/>
        <a:ext cx="59626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7"/>
  <sheetViews>
    <sheetView showGridLines="0" tabSelected="1" workbookViewId="0" topLeftCell="A1">
      <selection activeCell="A47" sqref="A47"/>
    </sheetView>
  </sheetViews>
  <sheetFormatPr defaultColWidth="9.140625" defaultRowHeight="12.75"/>
  <cols>
    <col min="1" max="1" width="4.57421875" style="1" customWidth="1"/>
    <col min="2" max="2" width="2.00390625" style="2" bestFit="1" customWidth="1"/>
    <col min="3" max="3" width="3.00390625" style="0" customWidth="1"/>
    <col min="4" max="4" width="10.421875" style="0" customWidth="1"/>
    <col min="5" max="5" width="8.7109375" style="0" customWidth="1"/>
    <col min="6" max="6" width="3.7109375" style="0" customWidth="1"/>
    <col min="7" max="15" width="8.7109375" style="0" customWidth="1"/>
  </cols>
  <sheetData>
    <row r="1" spans="1:15" s="4" customFormat="1" ht="11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0" s="6" customFormat="1" ht="12.75">
      <c r="A2" s="3">
        <v>2</v>
      </c>
      <c r="B2" s="5"/>
      <c r="J2" s="7"/>
    </row>
    <row r="3" spans="1:10" s="6" customFormat="1" ht="12.75">
      <c r="A3" s="3">
        <v>3</v>
      </c>
      <c r="B3" s="5"/>
      <c r="J3" s="7"/>
    </row>
    <row r="4" spans="1:10" s="6" customFormat="1" ht="12.75">
      <c r="A4" s="3">
        <v>4</v>
      </c>
      <c r="B4" s="5"/>
      <c r="J4" s="8"/>
    </row>
    <row r="5" spans="1:10" s="6" customFormat="1" ht="12.75">
      <c r="A5" s="3">
        <v>5</v>
      </c>
      <c r="B5" s="5"/>
      <c r="I5" s="9"/>
      <c r="J5" s="10"/>
    </row>
    <row r="6" spans="1:2" s="6" customFormat="1" ht="12.75">
      <c r="A6" s="3">
        <v>6</v>
      </c>
      <c r="B6" s="5"/>
    </row>
    <row r="7" spans="1:2" s="6" customFormat="1" ht="12.75">
      <c r="A7" s="3">
        <v>7</v>
      </c>
      <c r="B7" s="5"/>
    </row>
    <row r="8" spans="1:2" s="6" customFormat="1" ht="12.75">
      <c r="A8" s="3">
        <v>8</v>
      </c>
      <c r="B8" s="5"/>
    </row>
    <row r="9" spans="1:10" s="6" customFormat="1" ht="15.75">
      <c r="A9" s="3">
        <v>9</v>
      </c>
      <c r="B9" s="5"/>
      <c r="D9" s="11" t="s">
        <v>25</v>
      </c>
      <c r="E9" s="12"/>
      <c r="F9" s="12"/>
      <c r="G9" s="60" t="s">
        <v>26</v>
      </c>
      <c r="H9" s="12"/>
      <c r="I9" s="12"/>
      <c r="J9" s="12"/>
    </row>
    <row r="10" spans="1:10" s="6" customFormat="1" ht="12.75">
      <c r="A10" s="3">
        <v>10</v>
      </c>
      <c r="B10" s="5"/>
      <c r="E10" s="13"/>
      <c r="F10" s="14"/>
      <c r="G10" s="13"/>
      <c r="H10" s="15"/>
      <c r="I10" s="13"/>
      <c r="J10" s="12"/>
    </row>
    <row r="11" spans="1:15" s="6" customFormat="1" ht="14.25">
      <c r="A11" s="3">
        <v>11</v>
      </c>
      <c r="B11" s="5"/>
      <c r="D11" s="18" t="s">
        <v>18</v>
      </c>
      <c r="G11" s="57" t="s">
        <v>20</v>
      </c>
      <c r="H11" s="57"/>
      <c r="I11" s="57"/>
      <c r="J11" s="57"/>
      <c r="K11" s="57"/>
      <c r="L11" s="57"/>
      <c r="M11" s="57"/>
      <c r="N11" s="57"/>
      <c r="O11" s="57"/>
    </row>
    <row r="12" spans="1:26" s="6" customFormat="1" ht="14.25">
      <c r="A12" s="3">
        <v>12</v>
      </c>
      <c r="B12" s="5"/>
      <c r="D12" s="18" t="s">
        <v>19</v>
      </c>
      <c r="E12" s="19"/>
      <c r="G12" s="58" t="s">
        <v>21</v>
      </c>
      <c r="H12" s="58"/>
      <c r="I12" s="58"/>
      <c r="J12" s="58"/>
      <c r="K12" s="58"/>
      <c r="L12" s="58"/>
      <c r="M12" s="58"/>
      <c r="N12" s="58"/>
      <c r="O12" s="58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6" customFormat="1" ht="13.5" thickBot="1">
      <c r="A13" s="3">
        <v>13</v>
      </c>
      <c r="B13" s="5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6" customFormat="1" ht="12.75">
      <c r="A14" s="3">
        <v>14</v>
      </c>
      <c r="B14" s="5"/>
      <c r="D14" s="19" t="s">
        <v>15</v>
      </c>
      <c r="E14" s="34">
        <v>50</v>
      </c>
      <c r="G14" s="35">
        <f>$K$14-($E$14)/20*4</f>
        <v>40</v>
      </c>
      <c r="H14" s="36">
        <f>$K$14-($E$14)/20*3</f>
        <v>42.5</v>
      </c>
      <c r="I14" s="36">
        <f>$K$14-($E$14)/20*2</f>
        <v>45</v>
      </c>
      <c r="J14" s="36">
        <f>$K$14-($E$14)/20</f>
        <v>47.5</v>
      </c>
      <c r="K14" s="37">
        <f>E14</f>
        <v>50</v>
      </c>
      <c r="L14" s="36">
        <f>$K$14+($E$14)/20</f>
        <v>52.5</v>
      </c>
      <c r="M14" s="36">
        <f>$K$14+($E$14)/20*2</f>
        <v>55</v>
      </c>
      <c r="N14" s="36">
        <f>$K$14+($E$14)/20*3</f>
        <v>57.5</v>
      </c>
      <c r="O14" s="38">
        <f>$K$14+($E$14)/20*4</f>
        <v>60</v>
      </c>
      <c r="Q14" s="40"/>
      <c r="R14" s="40"/>
      <c r="S14" s="40"/>
      <c r="T14" s="40"/>
      <c r="U14" s="41"/>
      <c r="V14" s="40"/>
      <c r="W14" s="40"/>
      <c r="X14" s="40"/>
      <c r="Y14" s="40"/>
      <c r="Z14" s="12"/>
    </row>
    <row r="15" spans="1:26" s="6" customFormat="1" ht="12.75">
      <c r="A15" s="3">
        <v>15</v>
      </c>
      <c r="B15" s="5"/>
      <c r="D15" s="19"/>
      <c r="E15" s="34"/>
      <c r="G15" s="39"/>
      <c r="H15" s="40"/>
      <c r="I15" s="40"/>
      <c r="J15" s="40"/>
      <c r="K15" s="41"/>
      <c r="L15" s="40"/>
      <c r="M15" s="40"/>
      <c r="N15" s="40"/>
      <c r="O15" s="4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6" customFormat="1" ht="13.5">
      <c r="A16" s="3">
        <v>16</v>
      </c>
      <c r="B16" s="5"/>
      <c r="D16" s="19" t="s">
        <v>22</v>
      </c>
      <c r="E16" s="34">
        <v>2</v>
      </c>
      <c r="G16" s="43">
        <f>-$E$16</f>
        <v>-2</v>
      </c>
      <c r="H16" s="44">
        <f aca="true" t="shared" si="0" ref="H16:O16">-$E$16</f>
        <v>-2</v>
      </c>
      <c r="I16" s="45">
        <f t="shared" si="0"/>
        <v>-2</v>
      </c>
      <c r="J16" s="45">
        <f t="shared" si="0"/>
        <v>-2</v>
      </c>
      <c r="K16" s="46">
        <f t="shared" si="0"/>
        <v>-2</v>
      </c>
      <c r="L16" s="45">
        <f t="shared" si="0"/>
        <v>-2</v>
      </c>
      <c r="M16" s="45">
        <f t="shared" si="0"/>
        <v>-2</v>
      </c>
      <c r="N16" s="45">
        <f t="shared" si="0"/>
        <v>-2</v>
      </c>
      <c r="O16" s="50">
        <f t="shared" si="0"/>
        <v>-2</v>
      </c>
      <c r="Q16" s="51"/>
      <c r="R16" s="12"/>
      <c r="S16" s="12"/>
      <c r="T16" s="12"/>
      <c r="U16" s="12"/>
      <c r="V16" s="12"/>
      <c r="W16" s="12"/>
      <c r="X16" s="12"/>
      <c r="Y16" s="12"/>
      <c r="Z16" s="12"/>
    </row>
    <row r="17" spans="1:17" s="6" customFormat="1" ht="13.5">
      <c r="A17" s="3">
        <v>17</v>
      </c>
      <c r="B17" s="5"/>
      <c r="D17" s="19" t="s">
        <v>23</v>
      </c>
      <c r="E17" s="34">
        <v>5</v>
      </c>
      <c r="G17" s="43">
        <f>$E$17</f>
        <v>5</v>
      </c>
      <c r="H17" s="44">
        <f aca="true" t="shared" si="1" ref="H17:O17">$E$17</f>
        <v>5</v>
      </c>
      <c r="I17" s="44">
        <f t="shared" si="1"/>
        <v>5</v>
      </c>
      <c r="J17" s="44">
        <f t="shared" si="1"/>
        <v>5</v>
      </c>
      <c r="K17" s="47">
        <f t="shared" si="1"/>
        <v>5</v>
      </c>
      <c r="L17" s="44">
        <f t="shared" si="1"/>
        <v>5</v>
      </c>
      <c r="M17" s="44">
        <f t="shared" si="1"/>
        <v>5</v>
      </c>
      <c r="N17" s="44">
        <f t="shared" si="1"/>
        <v>5</v>
      </c>
      <c r="O17" s="48">
        <f t="shared" si="1"/>
        <v>5</v>
      </c>
      <c r="Q17" s="52"/>
    </row>
    <row r="18" spans="1:17" s="6" customFormat="1" ht="13.5">
      <c r="A18" s="3">
        <v>18</v>
      </c>
      <c r="B18" s="5"/>
      <c r="D18" s="19" t="s">
        <v>16</v>
      </c>
      <c r="E18" s="34">
        <v>50</v>
      </c>
      <c r="G18" s="43">
        <f>$E$18</f>
        <v>50</v>
      </c>
      <c r="H18" s="44">
        <f aca="true" t="shared" si="2" ref="H18:O18">$E$18</f>
        <v>50</v>
      </c>
      <c r="I18" s="44">
        <f t="shared" si="2"/>
        <v>50</v>
      </c>
      <c r="J18" s="44">
        <f t="shared" si="2"/>
        <v>50</v>
      </c>
      <c r="K18" s="47">
        <f t="shared" si="2"/>
        <v>50</v>
      </c>
      <c r="L18" s="44">
        <f t="shared" si="2"/>
        <v>50</v>
      </c>
      <c r="M18" s="44">
        <f t="shared" si="2"/>
        <v>50</v>
      </c>
      <c r="N18" s="44">
        <f t="shared" si="2"/>
        <v>50</v>
      </c>
      <c r="O18" s="48">
        <f t="shared" si="2"/>
        <v>50</v>
      </c>
      <c r="Q18" s="52"/>
    </row>
    <row r="19" spans="1:15" s="6" customFormat="1" ht="13.5">
      <c r="A19" s="3">
        <v>19</v>
      </c>
      <c r="B19" s="5"/>
      <c r="D19" s="19" t="s">
        <v>17</v>
      </c>
      <c r="E19" s="34">
        <v>55</v>
      </c>
      <c r="G19" s="43">
        <f>$E$19</f>
        <v>55</v>
      </c>
      <c r="H19" s="44">
        <f aca="true" t="shared" si="3" ref="H19:O19">$E$19</f>
        <v>55</v>
      </c>
      <c r="I19" s="44">
        <f t="shared" si="3"/>
        <v>55</v>
      </c>
      <c r="J19" s="44">
        <f t="shared" si="3"/>
        <v>55</v>
      </c>
      <c r="K19" s="47">
        <f t="shared" si="3"/>
        <v>55</v>
      </c>
      <c r="L19" s="44">
        <f t="shared" si="3"/>
        <v>55</v>
      </c>
      <c r="M19" s="44">
        <f t="shared" si="3"/>
        <v>55</v>
      </c>
      <c r="N19" s="44">
        <f t="shared" si="3"/>
        <v>55</v>
      </c>
      <c r="O19" s="48">
        <f t="shared" si="3"/>
        <v>55</v>
      </c>
    </row>
    <row r="20" spans="1:17" s="6" customFormat="1" ht="12.75">
      <c r="A20" s="3">
        <v>20</v>
      </c>
      <c r="B20" s="5"/>
      <c r="D20" s="19"/>
      <c r="E20" s="21"/>
      <c r="G20" s="43"/>
      <c r="H20" s="44"/>
      <c r="I20" s="44"/>
      <c r="J20" s="49"/>
      <c r="K20" s="46"/>
      <c r="L20" s="45"/>
      <c r="M20" s="45"/>
      <c r="N20" s="45"/>
      <c r="O20" s="50"/>
      <c r="Q20" s="53"/>
    </row>
    <row r="21" spans="1:17" s="6" customFormat="1" ht="13.5" thickBot="1">
      <c r="A21" s="3">
        <v>21</v>
      </c>
      <c r="B21" s="5"/>
      <c r="E21" s="33" t="str">
        <f>"Profit"</f>
        <v>Profit</v>
      </c>
      <c r="G21" s="27">
        <f>MAX(0,$E$18-G14)-$E$16-MAX(0,$E$19-G14)+$E$17</f>
        <v>-2</v>
      </c>
      <c r="H21" s="28">
        <f aca="true" t="shared" si="4" ref="H21:O21">MAX(0,$E$18-H14)-$E$16-MAX(0,$E$19-H14)+$E$17</f>
        <v>-2</v>
      </c>
      <c r="I21" s="28">
        <f t="shared" si="4"/>
        <v>-2</v>
      </c>
      <c r="J21" s="28">
        <f t="shared" si="4"/>
        <v>-2</v>
      </c>
      <c r="K21" s="30">
        <f t="shared" si="4"/>
        <v>-2</v>
      </c>
      <c r="L21" s="28">
        <f t="shared" si="4"/>
        <v>0.5</v>
      </c>
      <c r="M21" s="28">
        <f t="shared" si="4"/>
        <v>3</v>
      </c>
      <c r="N21" s="28">
        <f t="shared" si="4"/>
        <v>3</v>
      </c>
      <c r="O21" s="29">
        <f t="shared" si="4"/>
        <v>3</v>
      </c>
      <c r="Q21" s="53"/>
    </row>
    <row r="22" spans="1:15" s="6" customFormat="1" ht="12.75">
      <c r="A22" s="3">
        <v>22</v>
      </c>
      <c r="B22" s="5"/>
      <c r="D22" s="19"/>
      <c r="E22" s="21"/>
      <c r="F22" s="21"/>
      <c r="G22" s="32"/>
      <c r="H22" s="25"/>
      <c r="I22" s="24"/>
      <c r="J22" s="24"/>
      <c r="K22" s="24"/>
      <c r="L22" s="24"/>
      <c r="M22" s="24"/>
      <c r="N22" s="24"/>
      <c r="O22" s="26"/>
    </row>
    <row r="23" spans="1:15" s="6" customFormat="1" ht="12.75">
      <c r="A23" s="3">
        <v>23</v>
      </c>
      <c r="B23" s="5"/>
      <c r="D23"/>
      <c r="E23" s="23"/>
      <c r="F23" s="23"/>
      <c r="G23" s="31"/>
      <c r="H23" s="23"/>
      <c r="I23" s="22"/>
      <c r="J23" s="22"/>
      <c r="K23" s="22"/>
      <c r="L23" s="22"/>
      <c r="M23" s="22"/>
      <c r="N23" s="22"/>
      <c r="O23" s="22"/>
    </row>
    <row r="24" spans="1:15" s="6" customFormat="1" ht="12.75">
      <c r="A24" s="3">
        <v>24</v>
      </c>
      <c r="B24" s="5"/>
      <c r="D24"/>
      <c r="E24" s="23"/>
      <c r="F24" s="23"/>
      <c r="G24" s="23"/>
      <c r="H24" s="23"/>
      <c r="I24" s="22"/>
      <c r="J24" s="22"/>
      <c r="K24" s="22"/>
      <c r="L24" s="22"/>
      <c r="M24" s="22"/>
      <c r="N24" s="22"/>
      <c r="O24" s="22"/>
    </row>
    <row r="25" spans="1:15" s="6" customFormat="1" ht="12.75">
      <c r="A25" s="3">
        <v>25</v>
      </c>
      <c r="B25" s="5"/>
      <c r="D25"/>
      <c r="F25"/>
      <c r="G25" s="56" t="s">
        <v>24</v>
      </c>
      <c r="H25" s="56"/>
      <c r="I25" s="56"/>
      <c r="J25" s="56"/>
      <c r="K25" s="56"/>
      <c r="L25" s="56"/>
      <c r="M25" s="56"/>
      <c r="N25" s="56"/>
      <c r="O25" s="56"/>
    </row>
    <row r="26" spans="1:8" s="6" customFormat="1" ht="12.75">
      <c r="A26" s="3">
        <v>26</v>
      </c>
      <c r="B26" s="5"/>
      <c r="D26"/>
      <c r="E26"/>
      <c r="F26"/>
      <c r="G26"/>
      <c r="H26"/>
    </row>
    <row r="27" spans="1:8" s="6" customFormat="1" ht="12.75">
      <c r="A27" s="3">
        <v>27</v>
      </c>
      <c r="B27" s="5"/>
      <c r="D27"/>
      <c r="E27"/>
      <c r="F27"/>
      <c r="G27"/>
      <c r="H27"/>
    </row>
    <row r="28" spans="1:8" s="6" customFormat="1" ht="12.75">
      <c r="A28" s="3">
        <v>28</v>
      </c>
      <c r="B28" s="5"/>
      <c r="D28"/>
      <c r="E28"/>
      <c r="F28"/>
      <c r="G28"/>
      <c r="H28"/>
    </row>
    <row r="29" spans="1:10" s="6" customFormat="1" ht="12.75">
      <c r="A29" s="3">
        <v>29</v>
      </c>
      <c r="B29" s="5"/>
      <c r="D29"/>
      <c r="E29"/>
      <c r="F29"/>
      <c r="G29"/>
      <c r="H29"/>
      <c r="I29" s="16"/>
      <c r="J29" s="16"/>
    </row>
    <row r="30" spans="1:8" s="6" customFormat="1" ht="12.75">
      <c r="A30" s="3">
        <v>30</v>
      </c>
      <c r="B30" s="5"/>
      <c r="D30"/>
      <c r="E30"/>
      <c r="F30"/>
      <c r="G30"/>
      <c r="H30"/>
    </row>
    <row r="31" spans="1:2" s="6" customFormat="1" ht="12.75">
      <c r="A31" s="3">
        <v>31</v>
      </c>
      <c r="B31" s="5"/>
    </row>
    <row r="32" spans="1:2" s="6" customFormat="1" ht="12.75">
      <c r="A32" s="3">
        <v>32</v>
      </c>
      <c r="B32" s="5"/>
    </row>
    <row r="33" spans="1:13" s="6" customFormat="1" ht="12.75">
      <c r="A33" s="3">
        <v>33</v>
      </c>
      <c r="B33" s="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2" s="6" customFormat="1" ht="12.75">
      <c r="A34" s="3">
        <v>34</v>
      </c>
      <c r="B34" s="5"/>
    </row>
    <row r="35" spans="1:2" s="6" customFormat="1" ht="12.75">
      <c r="A35" s="3">
        <v>35</v>
      </c>
      <c r="B35" s="5"/>
    </row>
    <row r="36" spans="1:2" s="6" customFormat="1" ht="12.75">
      <c r="A36" s="3">
        <v>36</v>
      </c>
      <c r="B36" s="5"/>
    </row>
    <row r="37" spans="1:2" s="6" customFormat="1" ht="12.75">
      <c r="A37" s="3">
        <v>37</v>
      </c>
      <c r="B37" s="5"/>
    </row>
    <row r="38" spans="1:2" s="6" customFormat="1" ht="12.75">
      <c r="A38" s="3">
        <v>38</v>
      </c>
      <c r="B38" s="5"/>
    </row>
    <row r="39" spans="1:2" s="6" customFormat="1" ht="12.75">
      <c r="A39" s="3">
        <v>39</v>
      </c>
      <c r="B39" s="5"/>
    </row>
    <row r="40" spans="1:2" s="6" customFormat="1" ht="12.75">
      <c r="A40" s="3">
        <v>40</v>
      </c>
      <c r="B40" s="5"/>
    </row>
    <row r="41" spans="1:2" s="6" customFormat="1" ht="12.75">
      <c r="A41" s="3">
        <v>41</v>
      </c>
      <c r="B41" s="5"/>
    </row>
    <row r="42" spans="1:2" s="6" customFormat="1" ht="12.75">
      <c r="A42" s="3">
        <v>42</v>
      </c>
      <c r="B42" s="5"/>
    </row>
    <row r="43" spans="1:2" s="6" customFormat="1" ht="12.75">
      <c r="A43" s="3">
        <v>43</v>
      </c>
      <c r="B43" s="5"/>
    </row>
    <row r="44" spans="1:2" s="6" customFormat="1" ht="12.75">
      <c r="A44" s="3">
        <v>44</v>
      </c>
      <c r="B44" s="5"/>
    </row>
    <row r="45" spans="1:5" s="6" customFormat="1" ht="12.75">
      <c r="A45" s="3">
        <v>45</v>
      </c>
      <c r="B45" s="5"/>
      <c r="D45" s="59"/>
      <c r="E45" s="59"/>
    </row>
    <row r="46" spans="1:16" s="6" customFormat="1" ht="12.75">
      <c r="A46" s="3">
        <v>46</v>
      </c>
      <c r="B46" s="5"/>
      <c r="D46" s="54" t="s">
        <v>14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2" s="6" customFormat="1" ht="12.75">
      <c r="A47" s="17"/>
      <c r="B47" s="5"/>
    </row>
  </sheetData>
  <mergeCells count="6">
    <mergeCell ref="D46:P46"/>
    <mergeCell ref="D33:M33"/>
    <mergeCell ref="G25:O25"/>
    <mergeCell ref="G11:O11"/>
    <mergeCell ref="G12:O12"/>
    <mergeCell ref="D45:E4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Anthony VBA Page - Excel Example</dc:title>
  <dc:subject/>
  <dc:creator>Excel Business Solutions</dc:creator>
  <cp:keywords/>
  <dc:description>Email:  consulting@excel-modeling.com
Site:     www.excel-business-solutions.com
            www.excel-modeling.com</dc:description>
  <cp:lastModifiedBy>Excel Business Solutions</cp:lastModifiedBy>
  <dcterms:created xsi:type="dcterms:W3CDTF">1996-10-14T23:33:28Z</dcterms:created>
  <dcterms:modified xsi:type="dcterms:W3CDTF">2006-10-26T22:57:52Z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